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IEN\Desktop\Công ty\Tài liệu\"/>
    </mc:Choice>
  </mc:AlternateContent>
  <bookViews>
    <workbookView xWindow="0" yWindow="0" windowWidth="23040" windowHeight="9192" activeTab="1"/>
  </bookViews>
  <sheets>
    <sheet name="Chăn nuôi" sheetId="2" r:id="rId1"/>
    <sheet name="Nông nghiệp" sheetId="3" r:id="rId2"/>
    <sheet name="Mẫu phép tính" sheetId="1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0" i="3" l="1"/>
  <c r="M30" i="3" s="1"/>
  <c r="P13" i="3" l="1"/>
  <c r="K24" i="3" s="1"/>
  <c r="P14" i="3"/>
  <c r="K28" i="3" s="1"/>
  <c r="B19" i="2"/>
  <c r="C11" i="2"/>
  <c r="I14" i="1"/>
  <c r="H8" i="1"/>
  <c r="I18" i="1" s="1"/>
  <c r="B20" i="2" l="1"/>
  <c r="B25" i="2" s="1"/>
  <c r="C14" i="1"/>
  <c r="C11" i="1"/>
  <c r="C18" i="1" l="1"/>
</calcChain>
</file>

<file path=xl/sharedStrings.xml><?xml version="1.0" encoding="utf-8"?>
<sst xmlns="http://schemas.openxmlformats.org/spreadsheetml/2006/main" count="87" uniqueCount="63">
  <si>
    <t>Tính lượng nước uống cho heo</t>
  </si>
  <si>
    <t>Heo nái mang thai</t>
  </si>
  <si>
    <t>4 – 5 lít nước/ ngày.</t>
  </si>
  <si>
    <t>6 – 8 lít nước/ ngày.</t>
  </si>
  <si>
    <t xml:space="preserve">Heo nái đang nuôi con </t>
  </si>
  <si>
    <t>18 – 30 lít nước/ ngày</t>
  </si>
  <si>
    <t>10 – 15 lít nước/ ngày</t>
  </si>
  <si>
    <t>8 – 10 lít nước/ ngày</t>
  </si>
  <si>
    <t>Loại heo</t>
  </si>
  <si>
    <t>Số lượng con</t>
  </si>
  <si>
    <t>Lượng nước/ngày
(lít)</t>
  </si>
  <si>
    <t>Loại thuốc cho uống</t>
  </si>
  <si>
    <t>Liều lượng thuốc (kg/lít)</t>
  </si>
  <si>
    <t>Tỉ lệ % thuốc</t>
  </si>
  <si>
    <t>mg (ml)/kg thể trọng</t>
  </si>
  <si>
    <t>Nước trong thùng pha</t>
  </si>
  <si>
    <t>Tỉ lệ % Dosatron</t>
  </si>
  <si>
    <t>BIO FLOR-DOXY 100ML</t>
  </si>
  <si>
    <t>Lượng nước uống cho gà</t>
  </si>
  <si>
    <t>Gà thịt</t>
  </si>
  <si>
    <t>Gà đẻ</t>
  </si>
  <si>
    <t>Loại gà</t>
  </si>
  <si>
    <t>Lượng nước/ngày
(Lít)</t>
  </si>
  <si>
    <t>Cân nặng cá thể</t>
  </si>
  <si>
    <t>200 ml/ngày/cá thể</t>
  </si>
  <si>
    <t>50 ml/kg thể trọng/ngày/cá thể</t>
  </si>
  <si>
    <t>Loại vật nuôi</t>
  </si>
  <si>
    <t>Lượng nước/ngày (lít)</t>
  </si>
  <si>
    <t>Liều lượng thuốc (kg or lít)</t>
  </si>
  <si>
    <t xml:space="preserve">Heo từ 10 – 30 kg </t>
  </si>
  <si>
    <t>Heo từ 31 – 60kg</t>
  </si>
  <si>
    <t>Heo từ 61 – 100kg</t>
  </si>
  <si>
    <t>Nồng độ % của thuốc</t>
  </si>
  <si>
    <t>g (ml)/lượng nước pha (lít)</t>
  </si>
  <si>
    <t>g (ml) thuốc/1 kg thể trọng</t>
  </si>
  <si>
    <t>TƯỚI BÉC</t>
  </si>
  <si>
    <t>NHỎ GIỌT TRẢI LUỐNG</t>
  </si>
  <si>
    <t>NHỎ GIỌT CẮM GHIM</t>
  </si>
  <si>
    <t>Hệ thống tưới</t>
  </si>
  <si>
    <t>Chiều dài vườn</t>
  </si>
  <si>
    <t>Chiều rộng vườn</t>
  </si>
  <si>
    <t>Khoảng cách luống</t>
  </si>
  <si>
    <t>Khoảng cách cây</t>
  </si>
  <si>
    <t>Lưu lượng nhỏ giọt</t>
  </si>
  <si>
    <t>Khoảng cách mắt nhỏ giọt</t>
  </si>
  <si>
    <t>Số hàng nhỏ giọt trên 1 ống</t>
  </si>
  <si>
    <t>Tổng số BÉC</t>
  </si>
  <si>
    <t>Lưu lượng tưới/béc</t>
  </si>
  <si>
    <t>Lượng nước tưới cho vườn</t>
  </si>
  <si>
    <t>Số lượng ghim</t>
  </si>
  <si>
    <t>Số lượng cây trồng</t>
  </si>
  <si>
    <t>Lưu lượng tưới nhỏ giọt</t>
  </si>
  <si>
    <t>Số lượng cây/túi giá thể</t>
  </si>
  <si>
    <t>Lượng nước cần cho pha phân A</t>
  </si>
  <si>
    <t>Lượng nước cần cho pha phân B</t>
  </si>
  <si>
    <t>Tỉ lệ chỉnh bơm Dosatron A</t>
  </si>
  <si>
    <t>Tỉ lệ chỉnh bơm Dosatron B</t>
  </si>
  <si>
    <t>Tỉ lệ pha phân A mong muốn (g/lít nước)</t>
  </si>
  <si>
    <t>Tỉ lệ pha phân B mong muốn (g/lít nước)</t>
  </si>
  <si>
    <t>Phân A cần</t>
  </si>
  <si>
    <t>Phân B cần</t>
  </si>
  <si>
    <t>kg</t>
  </si>
  <si>
    <t>Loại bơm DOSATRON cần dùng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</si>
</sst>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charset val="163"/>
      <scheme val="minor"/>
    </font>
    <font>
      <sz val="16"/>
      <color theme="1"/>
      <name val="Agency FB"/>
      <family val="2"/>
    </font>
    <font>
      <sz val="16"/>
      <color rgb="FFFF0000"/>
      <name val="Agency FB"/>
      <family val="2"/>
    </font>
    <font>
      <sz val="11"/>
      <color theme="1"/>
      <name val="Agency FB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charset val="163"/>
      <scheme val="minor"/>
    </font>
    <font>
      <b/>
      <sz val="16"/>
      <color theme="9" tint="-0.249977111117893"/>
      <name val="Calibri"/>
      <family val="2"/>
      <charset val="163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/>
    <xf numFmtId="9" fontId="0" fillId="0" borderId="0" xfId="0" applyNumberFormat="1"/>
    <xf numFmtId="10" fontId="0" fillId="0" borderId="0" xfId="0" applyNumberFormat="1"/>
    <xf numFmtId="0" fontId="0" fillId="0" borderId="4" xfId="0" applyBorder="1"/>
    <xf numFmtId="0" fontId="0" fillId="0" borderId="9" xfId="0" applyBorder="1"/>
    <xf numFmtId="0" fontId="1" fillId="0" borderId="0" xfId="0" applyFont="1"/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0" fontId="2" fillId="0" borderId="4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2" fillId="3" borderId="4" xfId="0" applyFont="1" applyFill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0" fontId="0" fillId="0" borderId="5" xfId="0" applyBorder="1"/>
    <xf numFmtId="0" fontId="0" fillId="8" borderId="11" xfId="0" applyFill="1" applyBorder="1"/>
    <xf numFmtId="0" fontId="0" fillId="8" borderId="12" xfId="0" applyFill="1" applyBorder="1"/>
    <xf numFmtId="0" fontId="0" fillId="0" borderId="3" xfId="0" applyBorder="1"/>
    <xf numFmtId="0" fontId="0" fillId="5" borderId="10" xfId="0" applyFill="1" applyBorder="1"/>
    <xf numFmtId="0" fontId="0" fillId="4" borderId="10" xfId="0" applyFill="1" applyBorder="1"/>
    <xf numFmtId="0" fontId="0" fillId="0" borderId="3" xfId="0" applyBorder="1" applyAlignment="1">
      <alignment horizontal="center" vertical="center"/>
    </xf>
    <xf numFmtId="0" fontId="7" fillId="10" borderId="10" xfId="0" applyFont="1" applyFill="1" applyBorder="1"/>
    <xf numFmtId="0" fontId="6" fillId="10" borderId="1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0" fontId="0" fillId="9" borderId="1" xfId="0" applyNumberFormat="1" applyFill="1" applyBorder="1" applyAlignment="1">
      <alignment horizontal="center"/>
    </xf>
    <xf numFmtId="10" fontId="0" fillId="9" borderId="3" xfId="0" applyNumberFormat="1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0" fontId="5" fillId="9" borderId="14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microsoft.com/office/2007/relationships/hdphoto" Target="../media/hdphoto1.wdp"/><Relationship Id="rId9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3" Type="http://schemas.openxmlformats.org/officeDocument/2006/relationships/image" Target="../media/image9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microsoft.com/office/2007/relationships/hdphoto" Target="../media/hdphoto3.wdp"/><Relationship Id="rId5" Type="http://schemas.openxmlformats.org/officeDocument/2006/relationships/image" Target="../media/image11.png"/><Relationship Id="rId10" Type="http://schemas.openxmlformats.org/officeDocument/2006/relationships/image" Target="../media/image14.jpeg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5</xdr:row>
      <xdr:rowOff>121920</xdr:rowOff>
    </xdr:from>
    <xdr:to>
      <xdr:col>5</xdr:col>
      <xdr:colOff>501225</xdr:colOff>
      <xdr:row>9</xdr:row>
      <xdr:rowOff>83820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780" y="1036320"/>
          <a:ext cx="1926165" cy="69342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17</xdr:row>
      <xdr:rowOff>190500</xdr:rowOff>
    </xdr:from>
    <xdr:to>
      <xdr:col>5</xdr:col>
      <xdr:colOff>0</xdr:colOff>
      <xdr:row>23</xdr:row>
      <xdr:rowOff>167640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6" r="28676"/>
        <a:stretch/>
      </xdr:blipFill>
      <xdr:spPr>
        <a:xfrm>
          <a:off x="4876800" y="3451860"/>
          <a:ext cx="883920" cy="155448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0</xdr:row>
      <xdr:rowOff>0</xdr:rowOff>
    </xdr:from>
    <xdr:to>
      <xdr:col>1</xdr:col>
      <xdr:colOff>861060</xdr:colOff>
      <xdr:row>11</xdr:row>
      <xdr:rowOff>68072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7600" b="90000" l="3900" r="90000">
                      <a14:foregroundMark x1="16100" y1="25400" x2="19200" y2="23800"/>
                      <a14:foregroundMark x1="19700" y1="23300" x2="37000" y2="23100"/>
                      <a14:foregroundMark x1="38500" y1="20600" x2="43600" y2="18800"/>
                      <a14:foregroundMark x1="44300" y1="18500" x2="50500" y2="21200"/>
                      <a14:foregroundMark x1="55900" y1="23500" x2="59300" y2="23500"/>
                      <a14:foregroundMark x1="84500" y1="27800" x2="88500" y2="443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47" t="16990" r="10316" b="18811"/>
        <a:stretch/>
      </xdr:blipFill>
      <xdr:spPr>
        <a:xfrm>
          <a:off x="99060" y="0"/>
          <a:ext cx="2712720" cy="2079752"/>
        </a:xfrm>
        <a:prstGeom prst="rect">
          <a:avLst/>
        </a:prstGeom>
      </xdr:spPr>
    </xdr:pic>
    <xdr:clientData/>
  </xdr:twoCellAnchor>
  <xdr:twoCellAnchor editAs="oneCell">
    <xdr:from>
      <xdr:col>6</xdr:col>
      <xdr:colOff>327658</xdr:colOff>
      <xdr:row>5</xdr:row>
      <xdr:rowOff>83819</xdr:rowOff>
    </xdr:from>
    <xdr:to>
      <xdr:col>15</xdr:col>
      <xdr:colOff>358139</xdr:colOff>
      <xdr:row>11</xdr:row>
      <xdr:rowOff>113284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978" y="998219"/>
          <a:ext cx="5516881" cy="1126745"/>
        </a:xfrm>
        <a:prstGeom prst="rect">
          <a:avLst/>
        </a:prstGeom>
      </xdr:spPr>
    </xdr:pic>
    <xdr:clientData/>
  </xdr:twoCellAnchor>
  <xdr:oneCellAnchor>
    <xdr:from>
      <xdr:col>3</xdr:col>
      <xdr:colOff>472440</xdr:colOff>
      <xdr:row>19</xdr:row>
      <xdr:rowOff>45720</xdr:rowOff>
    </xdr:from>
    <xdr:ext cx="574068" cy="609013"/>
    <xdr:sp macro="" textlink="">
      <xdr:nvSpPr>
        <xdr:cNvPr id="8" name="TextBox 7"/>
        <xdr:cNvSpPr txBox="1"/>
      </xdr:nvSpPr>
      <xdr:spPr>
        <a:xfrm>
          <a:off x="5013960" y="3848100"/>
          <a:ext cx="574068" cy="609013"/>
        </a:xfrm>
        <a:prstGeom prst="rect">
          <a:avLst/>
        </a:prstGeom>
        <a:solidFill>
          <a:schemeClr val="accent5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Thùng</a:t>
          </a:r>
          <a:r>
            <a:rPr lang="en-US" sz="1100" baseline="0">
              <a:solidFill>
                <a:schemeClr val="bg1"/>
              </a:solidFill>
            </a:rPr>
            <a:t> </a:t>
          </a:r>
        </a:p>
        <a:p>
          <a:pPr algn="ctr"/>
          <a:r>
            <a:rPr lang="en-US" sz="1100" baseline="0">
              <a:solidFill>
                <a:schemeClr val="bg1"/>
              </a:solidFill>
            </a:rPr>
            <a:t>pha </a:t>
          </a:r>
        </a:p>
        <a:p>
          <a:pPr algn="ctr"/>
          <a:r>
            <a:rPr lang="en-US" sz="1100" baseline="0">
              <a:solidFill>
                <a:schemeClr val="bg1"/>
              </a:solidFill>
            </a:rPr>
            <a:t>thuốc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twoCellAnchor>
    <xdr:from>
      <xdr:col>2</xdr:col>
      <xdr:colOff>205740</xdr:colOff>
      <xdr:row>4</xdr:row>
      <xdr:rowOff>152400</xdr:rowOff>
    </xdr:from>
    <xdr:to>
      <xdr:col>2</xdr:col>
      <xdr:colOff>274320</xdr:colOff>
      <xdr:row>12</xdr:row>
      <xdr:rowOff>68580</xdr:rowOff>
    </xdr:to>
    <xdr:sp macro="" textlink="">
      <xdr:nvSpPr>
        <xdr:cNvPr id="12" name="Rectangle 11"/>
        <xdr:cNvSpPr/>
      </xdr:nvSpPr>
      <xdr:spPr>
        <a:xfrm>
          <a:off x="3756660" y="883920"/>
          <a:ext cx="68580" cy="137922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137160</xdr:colOff>
      <xdr:row>4</xdr:row>
      <xdr:rowOff>121920</xdr:rowOff>
    </xdr:from>
    <xdr:to>
      <xdr:col>6</xdr:col>
      <xdr:colOff>205740</xdr:colOff>
      <xdr:row>12</xdr:row>
      <xdr:rowOff>38100</xdr:rowOff>
    </xdr:to>
    <xdr:sp macro="" textlink="">
      <xdr:nvSpPr>
        <xdr:cNvPr id="13" name="Rectangle 12"/>
        <xdr:cNvSpPr/>
      </xdr:nvSpPr>
      <xdr:spPr>
        <a:xfrm>
          <a:off x="6659880" y="853440"/>
          <a:ext cx="68580" cy="137922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807720</xdr:colOff>
      <xdr:row>4</xdr:row>
      <xdr:rowOff>60960</xdr:rowOff>
    </xdr:from>
    <xdr:to>
      <xdr:col>16</xdr:col>
      <xdr:colOff>38100</xdr:colOff>
      <xdr:row>11</xdr:row>
      <xdr:rowOff>83820</xdr:rowOff>
    </xdr:to>
    <xdr:sp macro="" textlink="">
      <xdr:nvSpPr>
        <xdr:cNvPr id="16" name="Bent Arrow 15"/>
        <xdr:cNvSpPr/>
      </xdr:nvSpPr>
      <xdr:spPr>
        <a:xfrm rot="5400000">
          <a:off x="7056120" y="-3505200"/>
          <a:ext cx="1303020" cy="9898380"/>
        </a:xfrm>
        <a:prstGeom prst="bentArrow">
          <a:avLst>
            <a:gd name="adj1" fmla="val 25000"/>
            <a:gd name="adj2" fmla="val 3177"/>
            <a:gd name="adj3" fmla="val 8536"/>
            <a:gd name="adj4" fmla="val 21161"/>
          </a:avLst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205740</xdr:colOff>
      <xdr:row>11</xdr:row>
      <xdr:rowOff>160020</xdr:rowOff>
    </xdr:from>
    <xdr:to>
      <xdr:col>6</xdr:col>
      <xdr:colOff>213360</xdr:colOff>
      <xdr:row>12</xdr:row>
      <xdr:rowOff>152400</xdr:rowOff>
    </xdr:to>
    <xdr:sp macro="" textlink="">
      <xdr:nvSpPr>
        <xdr:cNvPr id="17" name="Right Arrow 16"/>
        <xdr:cNvSpPr/>
      </xdr:nvSpPr>
      <xdr:spPr>
        <a:xfrm>
          <a:off x="3756660" y="2171700"/>
          <a:ext cx="2446020" cy="175260"/>
        </a:xfrm>
        <a:prstGeom prst="rightArrow">
          <a:avLst/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358140</xdr:colOff>
      <xdr:row>8</xdr:row>
      <xdr:rowOff>53340</xdr:rowOff>
    </xdr:from>
    <xdr:to>
      <xdr:col>5</xdr:col>
      <xdr:colOff>127440</xdr:colOff>
      <xdr:row>17</xdr:row>
      <xdr:rowOff>243840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921" b="100000" l="9925" r="8999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660" y="1516380"/>
          <a:ext cx="988500" cy="1996440"/>
        </a:xfrm>
        <a:prstGeom prst="rect">
          <a:avLst/>
        </a:prstGeom>
      </xdr:spPr>
    </xdr:pic>
    <xdr:clientData/>
  </xdr:twoCellAnchor>
  <xdr:twoCellAnchor editAs="oneCell">
    <xdr:from>
      <xdr:col>3</xdr:col>
      <xdr:colOff>586740</xdr:colOff>
      <xdr:row>3</xdr:row>
      <xdr:rowOff>7620</xdr:rowOff>
    </xdr:from>
    <xdr:to>
      <xdr:col>4</xdr:col>
      <xdr:colOff>609265</xdr:colOff>
      <xdr:row>5</xdr:row>
      <xdr:rowOff>62865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556260"/>
          <a:ext cx="632125" cy="421005"/>
        </a:xfrm>
        <a:prstGeom prst="rect">
          <a:avLst/>
        </a:prstGeom>
      </xdr:spPr>
    </xdr:pic>
    <xdr:clientData/>
  </xdr:twoCellAnchor>
  <xdr:twoCellAnchor editAs="oneCell">
    <xdr:from>
      <xdr:col>1</xdr:col>
      <xdr:colOff>2521100</xdr:colOff>
      <xdr:row>6</xdr:row>
      <xdr:rowOff>23980</xdr:rowOff>
    </xdr:from>
    <xdr:to>
      <xdr:col>2</xdr:col>
      <xdr:colOff>419885</xdr:colOff>
      <xdr:row>9</xdr:row>
      <xdr:rowOff>107465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13760" y="1226820"/>
          <a:ext cx="632125" cy="421005"/>
        </a:xfrm>
        <a:prstGeom prst="rect">
          <a:avLst/>
        </a:prstGeom>
      </xdr:spPr>
    </xdr:pic>
    <xdr:clientData/>
  </xdr:twoCellAnchor>
  <xdr:twoCellAnchor editAs="oneCell">
    <xdr:from>
      <xdr:col>5</xdr:col>
      <xdr:colOff>509420</xdr:colOff>
      <xdr:row>6</xdr:row>
      <xdr:rowOff>69700</xdr:rowOff>
    </xdr:from>
    <xdr:to>
      <xdr:col>6</xdr:col>
      <xdr:colOff>320825</xdr:colOff>
      <xdr:row>9</xdr:row>
      <xdr:rowOff>153185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783580" y="1272540"/>
          <a:ext cx="632125" cy="4210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167640</xdr:rowOff>
    </xdr:from>
    <xdr:to>
      <xdr:col>4</xdr:col>
      <xdr:colOff>60960</xdr:colOff>
      <xdr:row>23</xdr:row>
      <xdr:rowOff>137160</xdr:rowOff>
    </xdr:to>
    <xdr:cxnSp macro="">
      <xdr:nvCxnSpPr>
        <xdr:cNvPr id="3" name="Straight Arrow Connector 2"/>
        <xdr:cNvCxnSpPr/>
      </xdr:nvCxnSpPr>
      <xdr:spPr>
        <a:xfrm flipV="1">
          <a:off x="3931920" y="2910840"/>
          <a:ext cx="1280160" cy="20650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21</xdr:row>
      <xdr:rowOff>136573</xdr:rowOff>
    </xdr:from>
    <xdr:to>
      <xdr:col>4</xdr:col>
      <xdr:colOff>149874</xdr:colOff>
      <xdr:row>24</xdr:row>
      <xdr:rowOff>152401</xdr:rowOff>
    </xdr:to>
    <xdr:cxnSp macro="">
      <xdr:nvCxnSpPr>
        <xdr:cNvPr id="22" name="Straight Arrow Connector 21"/>
        <xdr:cNvCxnSpPr>
          <a:endCxn id="8" idx="2"/>
        </xdr:cNvCxnSpPr>
      </xdr:nvCxnSpPr>
      <xdr:spPr>
        <a:xfrm flipV="1">
          <a:off x="3931920" y="4457113"/>
          <a:ext cx="1369074" cy="793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375920</xdr:colOff>
      <xdr:row>11</xdr:row>
      <xdr:rowOff>106680</xdr:rowOff>
    </xdr:from>
    <xdr:to>
      <xdr:col>18</xdr:col>
      <xdr:colOff>233680</xdr:colOff>
      <xdr:row>18</xdr:row>
      <xdr:rowOff>224790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3440" y="2118360"/>
          <a:ext cx="2905760" cy="1634490"/>
        </a:xfrm>
        <a:prstGeom prst="rect">
          <a:avLst/>
        </a:prstGeom>
      </xdr:spPr>
    </xdr:pic>
    <xdr:clientData/>
  </xdr:twoCellAnchor>
  <xdr:twoCellAnchor>
    <xdr:from>
      <xdr:col>0</xdr:col>
      <xdr:colOff>822960</xdr:colOff>
      <xdr:row>3</xdr:row>
      <xdr:rowOff>76200</xdr:rowOff>
    </xdr:from>
    <xdr:to>
      <xdr:col>1</xdr:col>
      <xdr:colOff>358140</xdr:colOff>
      <xdr:row>4</xdr:row>
      <xdr:rowOff>160020</xdr:rowOff>
    </xdr:to>
    <xdr:sp macro="" textlink="">
      <xdr:nvSpPr>
        <xdr:cNvPr id="24" name="Rectangle 23"/>
        <xdr:cNvSpPr/>
      </xdr:nvSpPr>
      <xdr:spPr>
        <a:xfrm>
          <a:off x="822960" y="624840"/>
          <a:ext cx="13335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1489710</xdr:colOff>
      <xdr:row>4</xdr:row>
      <xdr:rowOff>160020</xdr:rowOff>
    </xdr:from>
    <xdr:to>
      <xdr:col>1</xdr:col>
      <xdr:colOff>541020</xdr:colOff>
      <xdr:row>18</xdr:row>
      <xdr:rowOff>198120</xdr:rowOff>
    </xdr:to>
    <xdr:cxnSp macro="">
      <xdr:nvCxnSpPr>
        <xdr:cNvPr id="25" name="Straight Arrow Connector 24"/>
        <xdr:cNvCxnSpPr>
          <a:endCxn id="24" idx="2"/>
        </xdr:cNvCxnSpPr>
      </xdr:nvCxnSpPr>
      <xdr:spPr>
        <a:xfrm flipH="1" flipV="1">
          <a:off x="1489710" y="891540"/>
          <a:ext cx="849630" cy="28270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594360</xdr:colOff>
      <xdr:row>14</xdr:row>
      <xdr:rowOff>38100</xdr:rowOff>
    </xdr:from>
    <xdr:to>
      <xdr:col>11</xdr:col>
      <xdr:colOff>198120</xdr:colOff>
      <xdr:row>24</xdr:row>
      <xdr:rowOff>152400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680" y="2598420"/>
          <a:ext cx="2651760" cy="2651760"/>
        </a:xfrm>
        <a:prstGeom prst="rect">
          <a:avLst/>
        </a:prstGeom>
      </xdr:spPr>
    </xdr:pic>
    <xdr:clientData/>
  </xdr:twoCellAnchor>
  <xdr:twoCellAnchor>
    <xdr:from>
      <xdr:col>1</xdr:col>
      <xdr:colOff>1927860</xdr:colOff>
      <xdr:row>19</xdr:row>
      <xdr:rowOff>76200</xdr:rowOff>
    </xdr:from>
    <xdr:to>
      <xdr:col>9</xdr:col>
      <xdr:colOff>114300</xdr:colOff>
      <xdr:row>20</xdr:row>
      <xdr:rowOff>160020</xdr:rowOff>
    </xdr:to>
    <xdr:cxnSp macro="">
      <xdr:nvCxnSpPr>
        <xdr:cNvPr id="36" name="Straight Arrow Connector 35"/>
        <xdr:cNvCxnSpPr/>
      </xdr:nvCxnSpPr>
      <xdr:spPr>
        <a:xfrm flipV="1">
          <a:off x="3726180" y="3878580"/>
          <a:ext cx="458724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510540</xdr:colOff>
      <xdr:row>15</xdr:row>
      <xdr:rowOff>76200</xdr:rowOff>
    </xdr:from>
    <xdr:to>
      <xdr:col>5</xdr:col>
      <xdr:colOff>281940</xdr:colOff>
      <xdr:row>22</xdr:row>
      <xdr:rowOff>60960</xdr:rowOff>
    </xdr:to>
    <xdr:sp macro="" textlink="">
      <xdr:nvSpPr>
        <xdr:cNvPr id="10" name="Bent Arrow 9"/>
        <xdr:cNvSpPr/>
      </xdr:nvSpPr>
      <xdr:spPr>
        <a:xfrm flipV="1">
          <a:off x="2339340" y="2857500"/>
          <a:ext cx="990600" cy="1303020"/>
        </a:xfrm>
        <a:prstGeom prst="bentArrow">
          <a:avLst>
            <a:gd name="adj1" fmla="val 6553"/>
            <a:gd name="adj2" fmla="val 9466"/>
            <a:gd name="adj3" fmla="val 25000"/>
            <a:gd name="adj4" fmla="val 43750"/>
          </a:avLst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525780</xdr:colOff>
      <xdr:row>3</xdr:row>
      <xdr:rowOff>175260</xdr:rowOff>
    </xdr:from>
    <xdr:to>
      <xdr:col>5</xdr:col>
      <xdr:colOff>274320</xdr:colOff>
      <xdr:row>15</xdr:row>
      <xdr:rowOff>76200</xdr:rowOff>
    </xdr:to>
    <xdr:sp macro="" textlink="">
      <xdr:nvSpPr>
        <xdr:cNvPr id="9" name="Bent Arrow 8"/>
        <xdr:cNvSpPr/>
      </xdr:nvSpPr>
      <xdr:spPr>
        <a:xfrm>
          <a:off x="2354580" y="723900"/>
          <a:ext cx="967740" cy="2095500"/>
        </a:xfrm>
        <a:prstGeom prst="bentArrow">
          <a:avLst>
            <a:gd name="adj1" fmla="val 6553"/>
            <a:gd name="adj2" fmla="val 9466"/>
            <a:gd name="adj3" fmla="val 25000"/>
            <a:gd name="adj4" fmla="val 43750"/>
          </a:avLst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266700</xdr:colOff>
      <xdr:row>24</xdr:row>
      <xdr:rowOff>38100</xdr:rowOff>
    </xdr:from>
    <xdr:to>
      <xdr:col>5</xdr:col>
      <xdr:colOff>312419</xdr:colOff>
      <xdr:row>26</xdr:row>
      <xdr:rowOff>76200</xdr:rowOff>
    </xdr:to>
    <xdr:sp macro="" textlink="">
      <xdr:nvSpPr>
        <xdr:cNvPr id="14" name="Down Arrow 13"/>
        <xdr:cNvSpPr/>
      </xdr:nvSpPr>
      <xdr:spPr>
        <a:xfrm>
          <a:off x="3314700" y="4427220"/>
          <a:ext cx="45719" cy="403860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304800</xdr:colOff>
      <xdr:row>8</xdr:row>
      <xdr:rowOff>0</xdr:rowOff>
    </xdr:from>
    <xdr:to>
      <xdr:col>5</xdr:col>
      <xdr:colOff>350519</xdr:colOff>
      <xdr:row>10</xdr:row>
      <xdr:rowOff>38100</xdr:rowOff>
    </xdr:to>
    <xdr:sp macro="" textlink="">
      <xdr:nvSpPr>
        <xdr:cNvPr id="13" name="Down Arrow 12"/>
        <xdr:cNvSpPr/>
      </xdr:nvSpPr>
      <xdr:spPr>
        <a:xfrm>
          <a:off x="3352800" y="1463040"/>
          <a:ext cx="45719" cy="403860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468630</xdr:colOff>
      <xdr:row>15</xdr:row>
      <xdr:rowOff>99060</xdr:rowOff>
    </xdr:from>
    <xdr:to>
      <xdr:col>7</xdr:col>
      <xdr:colOff>243840</xdr:colOff>
      <xdr:row>21</xdr:row>
      <xdr:rowOff>171450</xdr:rowOff>
    </xdr:to>
    <xdr:sp macro="" textlink="">
      <xdr:nvSpPr>
        <xdr:cNvPr id="12" name="Bent Arrow 11"/>
        <xdr:cNvSpPr/>
      </xdr:nvSpPr>
      <xdr:spPr>
        <a:xfrm rot="16200000" flipV="1">
          <a:off x="3429000" y="2929890"/>
          <a:ext cx="1169670" cy="994410"/>
        </a:xfrm>
        <a:prstGeom prst="bentArrow">
          <a:avLst>
            <a:gd name="adj1" fmla="val 6553"/>
            <a:gd name="adj2" fmla="val 6804"/>
            <a:gd name="adj3" fmla="val 18156"/>
            <a:gd name="adj4" fmla="val 43750"/>
          </a:avLst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472440</xdr:colOff>
      <xdr:row>4</xdr:row>
      <xdr:rowOff>45720</xdr:rowOff>
    </xdr:from>
    <xdr:to>
      <xdr:col>7</xdr:col>
      <xdr:colOff>251460</xdr:colOff>
      <xdr:row>15</xdr:row>
      <xdr:rowOff>60960</xdr:rowOff>
    </xdr:to>
    <xdr:sp macro="" textlink="">
      <xdr:nvSpPr>
        <xdr:cNvPr id="11" name="Bent Arrow 10"/>
        <xdr:cNvSpPr/>
      </xdr:nvSpPr>
      <xdr:spPr>
        <a:xfrm rot="5400000">
          <a:off x="2994660" y="1318260"/>
          <a:ext cx="2049780" cy="998220"/>
        </a:xfrm>
        <a:prstGeom prst="bentArrow">
          <a:avLst>
            <a:gd name="adj1" fmla="val 6553"/>
            <a:gd name="adj2" fmla="val 7001"/>
            <a:gd name="adj3" fmla="val 25000"/>
            <a:gd name="adj4" fmla="val 43750"/>
          </a:avLst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251460</xdr:colOff>
      <xdr:row>11</xdr:row>
      <xdr:rowOff>99060</xdr:rowOff>
    </xdr:from>
    <xdr:to>
      <xdr:col>3</xdr:col>
      <xdr:colOff>429702</xdr:colOff>
      <xdr:row>19</xdr:row>
      <xdr:rowOff>136652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7600" b="90000" l="3900" r="90000">
                      <a14:foregroundMark x1="16100" y1="25400" x2="19200" y2="23800"/>
                      <a14:foregroundMark x1="19700" y1="23300" x2="37000" y2="23100"/>
                      <a14:foregroundMark x1="38500" y1="20600" x2="43600" y2="18800"/>
                      <a14:foregroundMark x1="44300" y1="18500" x2="50500" y2="21200"/>
                      <a14:foregroundMark x1="55900" y1="23500" x2="59300" y2="23500"/>
                      <a14:foregroundMark x1="84500" y1="27800" x2="88500" y2="443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47" t="16990" r="10316" b="18811"/>
        <a:stretch/>
      </xdr:blipFill>
      <xdr:spPr>
        <a:xfrm>
          <a:off x="251460" y="2110740"/>
          <a:ext cx="2007042" cy="1538732"/>
        </a:xfrm>
        <a:prstGeom prst="rect">
          <a:avLst/>
        </a:prstGeom>
      </xdr:spPr>
    </xdr:pic>
    <xdr:clientData/>
  </xdr:twoCellAnchor>
  <xdr:twoCellAnchor>
    <xdr:from>
      <xdr:col>1</xdr:col>
      <xdr:colOff>15240</xdr:colOff>
      <xdr:row>13</xdr:row>
      <xdr:rowOff>121920</xdr:rowOff>
    </xdr:from>
    <xdr:to>
      <xdr:col>3</xdr:col>
      <xdr:colOff>281940</xdr:colOff>
      <xdr:row>15</xdr:row>
      <xdr:rowOff>22860</xdr:rowOff>
    </xdr:to>
    <xdr:sp macro="" textlink="">
      <xdr:nvSpPr>
        <xdr:cNvPr id="3" name="Rectangle 2"/>
        <xdr:cNvSpPr/>
      </xdr:nvSpPr>
      <xdr:spPr>
        <a:xfrm>
          <a:off x="624840" y="2499360"/>
          <a:ext cx="14859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5</xdr:col>
      <xdr:colOff>30480</xdr:colOff>
      <xdr:row>26</xdr:row>
      <xdr:rowOff>38100</xdr:rowOff>
    </xdr:from>
    <xdr:to>
      <xdr:col>5</xdr:col>
      <xdr:colOff>537434</xdr:colOff>
      <xdr:row>30</xdr:row>
      <xdr:rowOff>22860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6" t="6838" r="28676"/>
        <a:stretch/>
      </xdr:blipFill>
      <xdr:spPr>
        <a:xfrm>
          <a:off x="3078480" y="4792980"/>
          <a:ext cx="506954" cy="83058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9</xdr:row>
      <xdr:rowOff>83820</xdr:rowOff>
    </xdr:from>
    <xdr:to>
      <xdr:col>5</xdr:col>
      <xdr:colOff>586740</xdr:colOff>
      <xdr:row>13</xdr:row>
      <xdr:rowOff>182880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6" t="4367" r="28676" b="1"/>
        <a:stretch/>
      </xdr:blipFill>
      <xdr:spPr>
        <a:xfrm>
          <a:off x="3131820" y="1729740"/>
          <a:ext cx="502920" cy="845820"/>
        </a:xfrm>
        <a:prstGeom prst="rect">
          <a:avLst/>
        </a:prstGeom>
      </xdr:spPr>
    </xdr:pic>
    <xdr:clientData/>
  </xdr:twoCellAnchor>
  <xdr:twoCellAnchor editAs="oneCell">
    <xdr:from>
      <xdr:col>4</xdr:col>
      <xdr:colOff>556261</xdr:colOff>
      <xdr:row>17</xdr:row>
      <xdr:rowOff>108544</xdr:rowOff>
    </xdr:from>
    <xdr:to>
      <xdr:col>6</xdr:col>
      <xdr:colOff>30481</xdr:colOff>
      <xdr:row>25</xdr:row>
      <xdr:rowOff>121919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250" b="97708" l="9931" r="8960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4661" y="3217504"/>
          <a:ext cx="693420" cy="1537375"/>
        </a:xfrm>
        <a:prstGeom prst="rect">
          <a:avLst/>
        </a:prstGeom>
      </xdr:spPr>
    </xdr:pic>
    <xdr:clientData/>
  </xdr:twoCellAnchor>
  <xdr:twoCellAnchor>
    <xdr:from>
      <xdr:col>3</xdr:col>
      <xdr:colOff>396240</xdr:colOff>
      <xdr:row>15</xdr:row>
      <xdr:rowOff>0</xdr:rowOff>
    </xdr:from>
    <xdr:to>
      <xdr:col>16</xdr:col>
      <xdr:colOff>68580</xdr:colOff>
      <xdr:row>15</xdr:row>
      <xdr:rowOff>137160</xdr:rowOff>
    </xdr:to>
    <xdr:sp macro="" textlink="">
      <xdr:nvSpPr>
        <xdr:cNvPr id="8" name="Right Arrow 7"/>
        <xdr:cNvSpPr/>
      </xdr:nvSpPr>
      <xdr:spPr>
        <a:xfrm>
          <a:off x="2225040" y="2758440"/>
          <a:ext cx="10858500" cy="137160"/>
        </a:xfrm>
        <a:prstGeom prst="rightArrow">
          <a:avLst/>
        </a:prstGeom>
        <a:solidFill>
          <a:schemeClr val="accent5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594361</xdr:colOff>
      <xdr:row>0</xdr:row>
      <xdr:rowOff>55204</xdr:rowOff>
    </xdr:from>
    <xdr:to>
      <xdr:col>6</xdr:col>
      <xdr:colOff>68581</xdr:colOff>
      <xdr:row>8</xdr:row>
      <xdr:rowOff>114299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250" b="97708" l="9931" r="8960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761" y="55204"/>
          <a:ext cx="693420" cy="1537375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14</xdr:row>
      <xdr:rowOff>7620</xdr:rowOff>
    </xdr:from>
    <xdr:to>
      <xdr:col>6</xdr:col>
      <xdr:colOff>106345</xdr:colOff>
      <xdr:row>16</xdr:row>
      <xdr:rowOff>62865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0" y="2567940"/>
          <a:ext cx="632125" cy="421005"/>
        </a:xfrm>
        <a:prstGeom prst="rect">
          <a:avLst/>
        </a:prstGeom>
      </xdr:spPr>
    </xdr:pic>
    <xdr:clientData/>
  </xdr:twoCellAnchor>
  <xdr:twoCellAnchor editAs="oneCell">
    <xdr:from>
      <xdr:col>3</xdr:col>
      <xdr:colOff>296060</xdr:colOff>
      <xdr:row>7</xdr:row>
      <xdr:rowOff>23980</xdr:rowOff>
    </xdr:from>
    <xdr:to>
      <xdr:col>4</xdr:col>
      <xdr:colOff>107465</xdr:colOff>
      <xdr:row>10</xdr:row>
      <xdr:rowOff>107465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19300" y="1409700"/>
          <a:ext cx="632125" cy="421005"/>
        </a:xfrm>
        <a:prstGeom prst="rect">
          <a:avLst/>
        </a:prstGeom>
      </xdr:spPr>
    </xdr:pic>
    <xdr:clientData/>
  </xdr:twoCellAnchor>
  <xdr:twoCellAnchor editAs="oneCell">
    <xdr:from>
      <xdr:col>6</xdr:col>
      <xdr:colOff>509420</xdr:colOff>
      <xdr:row>7</xdr:row>
      <xdr:rowOff>39220</xdr:rowOff>
    </xdr:from>
    <xdr:to>
      <xdr:col>7</xdr:col>
      <xdr:colOff>320825</xdr:colOff>
      <xdr:row>10</xdr:row>
      <xdr:rowOff>122705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61460" y="1424940"/>
          <a:ext cx="632125" cy="421005"/>
        </a:xfrm>
        <a:prstGeom prst="rect">
          <a:avLst/>
        </a:prstGeom>
      </xdr:spPr>
    </xdr:pic>
    <xdr:clientData/>
  </xdr:twoCellAnchor>
  <xdr:twoCellAnchor editAs="oneCell">
    <xdr:from>
      <xdr:col>3</xdr:col>
      <xdr:colOff>257960</xdr:colOff>
      <xdr:row>16</xdr:row>
      <xdr:rowOff>115420</xdr:rowOff>
    </xdr:from>
    <xdr:to>
      <xdr:col>4</xdr:col>
      <xdr:colOff>69365</xdr:colOff>
      <xdr:row>19</xdr:row>
      <xdr:rowOff>183665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81200" y="3185160"/>
          <a:ext cx="632125" cy="421005"/>
        </a:xfrm>
        <a:prstGeom prst="rect">
          <a:avLst/>
        </a:prstGeom>
      </xdr:spPr>
    </xdr:pic>
    <xdr:clientData/>
  </xdr:twoCellAnchor>
  <xdr:twoCellAnchor editAs="oneCell">
    <xdr:from>
      <xdr:col>6</xdr:col>
      <xdr:colOff>509420</xdr:colOff>
      <xdr:row>16</xdr:row>
      <xdr:rowOff>130660</xdr:rowOff>
    </xdr:from>
    <xdr:to>
      <xdr:col>7</xdr:col>
      <xdr:colOff>320825</xdr:colOff>
      <xdr:row>20</xdr:row>
      <xdr:rowOff>8405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61460" y="3162300"/>
          <a:ext cx="632125" cy="421005"/>
        </a:xfrm>
        <a:prstGeom prst="rect">
          <a:avLst/>
        </a:prstGeom>
      </xdr:spPr>
    </xdr:pic>
    <xdr:clientData/>
  </xdr:twoCellAnchor>
  <xdr:oneCellAnchor>
    <xdr:from>
      <xdr:col>5</xdr:col>
      <xdr:colOff>84515</xdr:colOff>
      <xdr:row>10</xdr:row>
      <xdr:rowOff>121920</xdr:rowOff>
    </xdr:from>
    <xdr:ext cx="473398" cy="436786"/>
    <xdr:sp macro="" textlink="">
      <xdr:nvSpPr>
        <xdr:cNvPr id="20" name="TextBox 19"/>
        <xdr:cNvSpPr txBox="1"/>
      </xdr:nvSpPr>
      <xdr:spPr>
        <a:xfrm>
          <a:off x="3132515" y="1950720"/>
          <a:ext cx="47339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Phân</a:t>
          </a:r>
          <a:endParaRPr lang="en-US" sz="1100" baseline="0">
            <a:solidFill>
              <a:schemeClr val="bg1"/>
            </a:solidFill>
          </a:endParaRPr>
        </a:p>
        <a:p>
          <a:pPr algn="ctr"/>
          <a:r>
            <a:rPr lang="en-US" sz="1100" baseline="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38795</xdr:colOff>
      <xdr:row>27</xdr:row>
      <xdr:rowOff>0</xdr:rowOff>
    </xdr:from>
    <xdr:ext cx="473399" cy="436786"/>
    <xdr:sp macro="" textlink="">
      <xdr:nvSpPr>
        <xdr:cNvPr id="21" name="TextBox 20"/>
        <xdr:cNvSpPr txBox="1"/>
      </xdr:nvSpPr>
      <xdr:spPr>
        <a:xfrm>
          <a:off x="3086795" y="4937760"/>
          <a:ext cx="47339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Phân</a:t>
          </a:r>
          <a:endParaRPr lang="en-US" sz="1100" baseline="0">
            <a:solidFill>
              <a:schemeClr val="bg1"/>
            </a:solidFill>
          </a:endParaRPr>
        </a:p>
        <a:p>
          <a:pPr algn="ctr"/>
          <a:r>
            <a:rPr lang="en-US" sz="1100" baseline="0">
              <a:solidFill>
                <a:schemeClr val="bg1"/>
              </a:solidFill>
            </a:rPr>
            <a:t>B</a:t>
          </a:r>
        </a:p>
      </xdr:txBody>
    </xdr:sp>
    <xdr:clientData/>
  </xdr:oneCellAnchor>
  <xdr:twoCellAnchor editAs="oneCell">
    <xdr:from>
      <xdr:col>14</xdr:col>
      <xdr:colOff>213360</xdr:colOff>
      <xdr:row>15</xdr:row>
      <xdr:rowOff>99060</xdr:rowOff>
    </xdr:from>
    <xdr:to>
      <xdr:col>15</xdr:col>
      <xdr:colOff>449580</xdr:colOff>
      <xdr:row>26</xdr:row>
      <xdr:rowOff>187216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60" t="5513" r="5152" b="19589"/>
        <a:stretch/>
      </xdr:blipFill>
      <xdr:spPr>
        <a:xfrm>
          <a:off x="11239500" y="2857500"/>
          <a:ext cx="1607820" cy="2168416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</xdr:colOff>
      <xdr:row>15</xdr:row>
      <xdr:rowOff>99060</xdr:rowOff>
    </xdr:from>
    <xdr:to>
      <xdr:col>14</xdr:col>
      <xdr:colOff>853440</xdr:colOff>
      <xdr:row>26</xdr:row>
      <xdr:rowOff>187216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60" t="5513" r="5152" b="19589"/>
        <a:stretch/>
      </xdr:blipFill>
      <xdr:spPr>
        <a:xfrm>
          <a:off x="10271760" y="2857500"/>
          <a:ext cx="1607820" cy="2168416"/>
        </a:xfrm>
        <a:prstGeom prst="rect">
          <a:avLst/>
        </a:prstGeom>
      </xdr:spPr>
    </xdr:pic>
    <xdr:clientData/>
  </xdr:twoCellAnchor>
  <xdr:twoCellAnchor editAs="oneCell">
    <xdr:from>
      <xdr:col>12</xdr:col>
      <xdr:colOff>144780</xdr:colOff>
      <xdr:row>15</xdr:row>
      <xdr:rowOff>99060</xdr:rowOff>
    </xdr:from>
    <xdr:to>
      <xdr:col>13</xdr:col>
      <xdr:colOff>190500</xdr:colOff>
      <xdr:row>26</xdr:row>
      <xdr:rowOff>187216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60" t="5513" r="5152" b="19589"/>
        <a:stretch/>
      </xdr:blipFill>
      <xdr:spPr>
        <a:xfrm>
          <a:off x="8823960" y="2857500"/>
          <a:ext cx="1607820" cy="2168416"/>
        </a:xfrm>
        <a:prstGeom prst="rect">
          <a:avLst/>
        </a:prstGeom>
      </xdr:spPr>
    </xdr:pic>
    <xdr:clientData/>
  </xdr:twoCellAnchor>
  <xdr:oneCellAnchor>
    <xdr:from>
      <xdr:col>5</xdr:col>
      <xdr:colOff>190500</xdr:colOff>
      <xdr:row>3</xdr:row>
      <xdr:rowOff>38100</xdr:rowOff>
    </xdr:from>
    <xdr:ext cx="266291" cy="264560"/>
    <xdr:sp macro="" textlink="">
      <xdr:nvSpPr>
        <xdr:cNvPr id="25" name="TextBox 24"/>
        <xdr:cNvSpPr txBox="1"/>
      </xdr:nvSpPr>
      <xdr:spPr>
        <a:xfrm>
          <a:off x="3238500" y="601980"/>
          <a:ext cx="2662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A</a:t>
          </a:r>
        </a:p>
      </xdr:txBody>
    </xdr:sp>
    <xdr:clientData/>
  </xdr:oneCellAnchor>
  <xdr:oneCellAnchor>
    <xdr:from>
      <xdr:col>5</xdr:col>
      <xdr:colOff>144780</xdr:colOff>
      <xdr:row>20</xdr:row>
      <xdr:rowOff>68580</xdr:rowOff>
    </xdr:from>
    <xdr:ext cx="261418" cy="264560"/>
    <xdr:sp macro="" textlink="">
      <xdr:nvSpPr>
        <xdr:cNvPr id="26" name="TextBox 25"/>
        <xdr:cNvSpPr txBox="1"/>
      </xdr:nvSpPr>
      <xdr:spPr>
        <a:xfrm>
          <a:off x="3192780" y="376428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B</a:t>
          </a:r>
        </a:p>
      </xdr:txBody>
    </xdr:sp>
    <xdr:clientData/>
  </xdr:oneCellAnchor>
  <xdr:twoCellAnchor editAs="oneCell">
    <xdr:from>
      <xdr:col>0</xdr:col>
      <xdr:colOff>0</xdr:colOff>
      <xdr:row>0</xdr:row>
      <xdr:rowOff>106681</xdr:rowOff>
    </xdr:from>
    <xdr:to>
      <xdr:col>5</xdr:col>
      <xdr:colOff>11402</xdr:colOff>
      <xdr:row>3</xdr:row>
      <xdr:rowOff>167641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1"/>
          <a:ext cx="3059402" cy="6248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4</xdr:row>
      <xdr:rowOff>0</xdr:rowOff>
    </xdr:from>
    <xdr:to>
      <xdr:col>3</xdr:col>
      <xdr:colOff>324274</xdr:colOff>
      <xdr:row>8</xdr:row>
      <xdr:rowOff>38100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746760"/>
          <a:ext cx="2137834" cy="769620"/>
        </a:xfrm>
        <a:prstGeom prst="rect">
          <a:avLst/>
        </a:prstGeom>
      </xdr:spPr>
    </xdr:pic>
    <xdr:clientData/>
  </xdr:twoCellAnchor>
  <xdr:twoCellAnchor>
    <xdr:from>
      <xdr:col>5</xdr:col>
      <xdr:colOff>365760</xdr:colOff>
      <xdr:row>24</xdr:row>
      <xdr:rowOff>30480</xdr:rowOff>
    </xdr:from>
    <xdr:to>
      <xdr:col>10</xdr:col>
      <xdr:colOff>60960</xdr:colOff>
      <xdr:row>24</xdr:row>
      <xdr:rowOff>106680</xdr:rowOff>
    </xdr:to>
    <xdr:cxnSp macro="">
      <xdr:nvCxnSpPr>
        <xdr:cNvPr id="30" name="Straight Arrow Connector 29"/>
        <xdr:cNvCxnSpPr/>
      </xdr:nvCxnSpPr>
      <xdr:spPr>
        <a:xfrm flipH="1" flipV="1">
          <a:off x="3413760" y="4511040"/>
          <a:ext cx="2743200" cy="76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512194</xdr:colOff>
      <xdr:row>26</xdr:row>
      <xdr:rowOff>129540</xdr:rowOff>
    </xdr:from>
    <xdr:to>
      <xdr:col>10</xdr:col>
      <xdr:colOff>259080</xdr:colOff>
      <xdr:row>28</xdr:row>
      <xdr:rowOff>27893</xdr:rowOff>
    </xdr:to>
    <xdr:cxnSp macro="">
      <xdr:nvCxnSpPr>
        <xdr:cNvPr id="31" name="Straight Arrow Connector 30"/>
        <xdr:cNvCxnSpPr>
          <a:endCxn id="21" idx="3"/>
        </xdr:cNvCxnSpPr>
      </xdr:nvCxnSpPr>
      <xdr:spPr>
        <a:xfrm flipH="1">
          <a:off x="3560194" y="4991100"/>
          <a:ext cx="2794886" cy="27935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557913</xdr:colOff>
      <xdr:row>11</xdr:row>
      <xdr:rowOff>157433</xdr:rowOff>
    </xdr:from>
    <xdr:to>
      <xdr:col>10</xdr:col>
      <xdr:colOff>327660</xdr:colOff>
      <xdr:row>22</xdr:row>
      <xdr:rowOff>114300</xdr:rowOff>
    </xdr:to>
    <xdr:cxnSp macro="">
      <xdr:nvCxnSpPr>
        <xdr:cNvPr id="34" name="Straight Arrow Connector 33"/>
        <xdr:cNvCxnSpPr>
          <a:endCxn id="20" idx="3"/>
        </xdr:cNvCxnSpPr>
      </xdr:nvCxnSpPr>
      <xdr:spPr>
        <a:xfrm flipH="1" flipV="1">
          <a:off x="3605913" y="2184353"/>
          <a:ext cx="2817747" cy="202950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342900</xdr:colOff>
      <xdr:row>6</xdr:row>
      <xdr:rowOff>129540</xdr:rowOff>
    </xdr:from>
    <xdr:to>
      <xdr:col>10</xdr:col>
      <xdr:colOff>457200</xdr:colOff>
      <xdr:row>20</xdr:row>
      <xdr:rowOff>68580</xdr:rowOff>
    </xdr:to>
    <xdr:cxnSp macro="">
      <xdr:nvCxnSpPr>
        <xdr:cNvPr id="37" name="Straight Arrow Connector 36"/>
        <xdr:cNvCxnSpPr/>
      </xdr:nvCxnSpPr>
      <xdr:spPr>
        <a:xfrm flipH="1" flipV="1">
          <a:off x="3390900" y="1242060"/>
          <a:ext cx="3162300" cy="25450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1082040</xdr:colOff>
      <xdr:row>15</xdr:row>
      <xdr:rowOff>99060</xdr:rowOff>
    </xdr:from>
    <xdr:to>
      <xdr:col>14</xdr:col>
      <xdr:colOff>49530</xdr:colOff>
      <xdr:row>18</xdr:row>
      <xdr:rowOff>106680</xdr:rowOff>
    </xdr:to>
    <xdr:cxnSp macro="">
      <xdr:nvCxnSpPr>
        <xdr:cNvPr id="41" name="Straight Arrow Connector 40"/>
        <xdr:cNvCxnSpPr>
          <a:endCxn id="23" idx="0"/>
        </xdr:cNvCxnSpPr>
      </xdr:nvCxnSpPr>
      <xdr:spPr>
        <a:xfrm flipV="1">
          <a:off x="8366760" y="2880360"/>
          <a:ext cx="2708910" cy="5638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showGridLines="0" workbookViewId="0">
      <selection activeCell="A30" sqref="A30"/>
    </sheetView>
  </sheetViews>
  <sheetFormatPr defaultRowHeight="14.4" x14ac:dyDescent="0.3"/>
  <cols>
    <col min="1" max="1" width="28.44140625" customWidth="1"/>
    <col min="2" max="2" width="31.109375" customWidth="1"/>
  </cols>
  <sheetData>
    <row r="1" spans="1:3" x14ac:dyDescent="0.3">
      <c r="A1" s="9"/>
    </row>
    <row r="11" spans="1:3" x14ac:dyDescent="0.3">
      <c r="C11">
        <f>C10*IF(C9=B2,5,IF(C9=B3,8,IF(C9=B4,10,IF(C9=B5,30,IF(C9=B6,15,0)))))</f>
        <v>0</v>
      </c>
    </row>
    <row r="14" spans="1:3" ht="15" x14ac:dyDescent="0.3">
      <c r="B14" s="18"/>
    </row>
    <row r="16" spans="1:3" ht="20.399999999999999" x14ac:dyDescent="0.3">
      <c r="A16" s="15" t="s">
        <v>26</v>
      </c>
      <c r="B16" s="10" t="s">
        <v>19</v>
      </c>
    </row>
    <row r="17" spans="1:2" ht="20.399999999999999" x14ac:dyDescent="0.3">
      <c r="A17" s="15" t="s">
        <v>23</v>
      </c>
      <c r="B17" s="10">
        <v>1.5</v>
      </c>
    </row>
    <row r="18" spans="1:2" ht="20.399999999999999" x14ac:dyDescent="0.3">
      <c r="A18" s="15" t="s">
        <v>9</v>
      </c>
      <c r="B18" s="10">
        <v>100000</v>
      </c>
    </row>
    <row r="19" spans="1:2" ht="22.2" customHeight="1" x14ac:dyDescent="0.3">
      <c r="A19" s="16" t="s">
        <v>27</v>
      </c>
      <c r="B19" s="19">
        <f>B18*IF(B16='Mẫu phép tính'!B2,5,IF('Chăn nuôi'!B16='Mẫu phép tính'!B3,8,IF('Chăn nuôi'!B16='Mẫu phép tính'!B4,10,IF(B16='Mẫu phép tính'!B5,30,IF('Chăn nuôi'!B16='Mẫu phép tính'!B6,15,IF('Chăn nuôi'!B16='Mẫu phép tính'!B7,'Chăn nuôi'!B17*0.05,IF('Chăn nuôi'!B16='Mẫu phép tính'!B8,0.2,0)))))))</f>
        <v>7500.0000000000009</v>
      </c>
    </row>
    <row r="20" spans="1:2" ht="20.399999999999999" x14ac:dyDescent="0.3">
      <c r="A20" s="17" t="s">
        <v>28</v>
      </c>
      <c r="B20" s="19">
        <f>IF(B23&gt;0, $B$23*$B$18*$B$17/$B$21/1000,B22*B19/1000)</f>
        <v>3.7500000000000004</v>
      </c>
    </row>
    <row r="21" spans="1:2" ht="20.399999999999999" x14ac:dyDescent="0.3">
      <c r="A21" s="15" t="s">
        <v>32</v>
      </c>
      <c r="B21" s="14">
        <v>1</v>
      </c>
    </row>
    <row r="22" spans="1:2" ht="20.399999999999999" x14ac:dyDescent="0.3">
      <c r="A22" s="15" t="s">
        <v>33</v>
      </c>
      <c r="B22" s="20">
        <v>0.5</v>
      </c>
    </row>
    <row r="23" spans="1:2" ht="20.399999999999999" x14ac:dyDescent="0.3">
      <c r="A23" s="15" t="s">
        <v>34</v>
      </c>
      <c r="B23" s="10">
        <v>0</v>
      </c>
    </row>
    <row r="24" spans="1:2" ht="20.399999999999999" x14ac:dyDescent="0.3">
      <c r="A24" s="15" t="s">
        <v>16</v>
      </c>
      <c r="B24" s="14">
        <v>0.01</v>
      </c>
    </row>
    <row r="25" spans="1:2" ht="20.399999999999999" x14ac:dyDescent="0.3">
      <c r="A25" s="17" t="s">
        <v>15</v>
      </c>
      <c r="B25" s="19">
        <f>B24*B19-B20</f>
        <v>71.250000000000014</v>
      </c>
    </row>
  </sheetData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'Mẫu phép tính'!$B$2:$B$8</xm:f>
          </x14:formula1>
          <xm:sqref>B16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2:Q30"/>
  <sheetViews>
    <sheetView showGridLines="0" tabSelected="1" workbookViewId="0">
      <selection activeCell="L3" sqref="L3"/>
    </sheetView>
  </sheetViews>
  <sheetFormatPr defaultRowHeight="14.4" x14ac:dyDescent="0.3"/>
  <cols>
    <col min="11" max="11" width="17.33203125" customWidth="1"/>
    <col min="12" max="12" width="20.33203125" customWidth="1"/>
    <col min="13" max="13" width="22.77734375" customWidth="1"/>
    <col min="14" max="14" width="11.44140625" customWidth="1"/>
    <col min="15" max="15" width="20" customWidth="1"/>
    <col min="16" max="16" width="9" customWidth="1"/>
    <col min="17" max="17" width="10.33203125" customWidth="1"/>
  </cols>
  <sheetData>
    <row r="2" spans="11:17" ht="15" thickBot="1" x14ac:dyDescent="0.35"/>
    <row r="3" spans="11:17" ht="15" thickBot="1" x14ac:dyDescent="0.35">
      <c r="K3" s="22" t="s">
        <v>38</v>
      </c>
      <c r="L3" s="23" t="s">
        <v>37</v>
      </c>
    </row>
    <row r="4" spans="11:17" x14ac:dyDescent="0.3">
      <c r="K4" s="39" t="s">
        <v>35</v>
      </c>
      <c r="L4" s="40"/>
      <c r="M4" s="41" t="s">
        <v>36</v>
      </c>
      <c r="N4" s="41"/>
      <c r="O4" s="42" t="s">
        <v>37</v>
      </c>
      <c r="P4" s="42"/>
    </row>
    <row r="5" spans="11:17" x14ac:dyDescent="0.3">
      <c r="K5" s="7" t="s">
        <v>46</v>
      </c>
      <c r="L5" s="21">
        <v>300</v>
      </c>
      <c r="M5" s="7" t="s">
        <v>39</v>
      </c>
      <c r="N5" s="7">
        <v>40</v>
      </c>
      <c r="O5" s="7" t="s">
        <v>50</v>
      </c>
      <c r="P5" s="7">
        <v>2800</v>
      </c>
    </row>
    <row r="6" spans="11:17" x14ac:dyDescent="0.3">
      <c r="K6" s="7" t="s">
        <v>47</v>
      </c>
      <c r="L6" s="21">
        <v>40</v>
      </c>
      <c r="M6" s="7" t="s">
        <v>40</v>
      </c>
      <c r="N6" s="7">
        <v>25</v>
      </c>
      <c r="O6" s="7" t="s">
        <v>52</v>
      </c>
      <c r="P6" s="7">
        <v>1</v>
      </c>
    </row>
    <row r="7" spans="11:17" x14ac:dyDescent="0.3">
      <c r="M7" s="7" t="s">
        <v>41</v>
      </c>
      <c r="N7" s="7">
        <v>1.2</v>
      </c>
      <c r="O7" s="7" t="s">
        <v>49</v>
      </c>
      <c r="P7" s="7">
        <v>2</v>
      </c>
    </row>
    <row r="8" spans="11:17" x14ac:dyDescent="0.3">
      <c r="M8" s="7" t="s">
        <v>42</v>
      </c>
      <c r="N8" s="7">
        <v>0.4</v>
      </c>
      <c r="O8" s="7" t="s">
        <v>51</v>
      </c>
      <c r="P8" s="7">
        <v>4</v>
      </c>
    </row>
    <row r="9" spans="11:17" x14ac:dyDescent="0.3">
      <c r="M9" s="7" t="s">
        <v>43</v>
      </c>
      <c r="N9" s="7">
        <v>2.1</v>
      </c>
    </row>
    <row r="10" spans="11:17" x14ac:dyDescent="0.3">
      <c r="M10" s="7" t="s">
        <v>44</v>
      </c>
      <c r="N10" s="7">
        <v>0.3</v>
      </c>
    </row>
    <row r="11" spans="11:17" x14ac:dyDescent="0.3">
      <c r="M11" s="7" t="s">
        <v>45</v>
      </c>
      <c r="N11" s="7">
        <v>2</v>
      </c>
    </row>
    <row r="12" spans="11:17" ht="15" thickBot="1" x14ac:dyDescent="0.35"/>
    <row r="13" spans="11:17" ht="15" thickBot="1" x14ac:dyDescent="0.35">
      <c r="K13" s="35" t="s">
        <v>57</v>
      </c>
      <c r="L13" s="36"/>
      <c r="M13" s="27">
        <v>1</v>
      </c>
      <c r="O13" s="25" t="s">
        <v>59</v>
      </c>
      <c r="P13" s="24">
        <f>M13*$K$20/1000</f>
        <v>5.6</v>
      </c>
      <c r="Q13" t="s">
        <v>61</v>
      </c>
    </row>
    <row r="14" spans="11:17" ht="15" thickBot="1" x14ac:dyDescent="0.35">
      <c r="K14" s="33" t="s">
        <v>58</v>
      </c>
      <c r="L14" s="34"/>
      <c r="M14" s="27">
        <v>2</v>
      </c>
      <c r="O14" s="26" t="s">
        <v>60</v>
      </c>
      <c r="P14" s="24">
        <f>M14*$K$20/1000</f>
        <v>11.2</v>
      </c>
      <c r="Q14" t="s">
        <v>61</v>
      </c>
    </row>
    <row r="18" spans="11:13" ht="15" thickBot="1" x14ac:dyDescent="0.35"/>
    <row r="19" spans="11:13" ht="15" thickBot="1" x14ac:dyDescent="0.35">
      <c r="K19" s="43" t="s">
        <v>48</v>
      </c>
      <c r="L19" s="44"/>
    </row>
    <row r="20" spans="11:13" ht="15" thickBot="1" x14ac:dyDescent="0.35">
      <c r="K20" s="45">
        <f>IF(L3=K4,L5*L6,IF(L3=M4,((N5*N6*N11*N9)/N7)/N10,(P5*P8/P7)/P6))</f>
        <v>5600</v>
      </c>
      <c r="L20" s="46"/>
    </row>
    <row r="21" spans="11:13" ht="15" thickBot="1" x14ac:dyDescent="0.35">
      <c r="K21" s="35" t="s">
        <v>55</v>
      </c>
      <c r="L21" s="36"/>
    </row>
    <row r="22" spans="11:13" ht="15" thickBot="1" x14ac:dyDescent="0.35">
      <c r="K22" s="37">
        <v>0.02</v>
      </c>
      <c r="L22" s="38"/>
    </row>
    <row r="23" spans="11:13" ht="15" thickBot="1" x14ac:dyDescent="0.35">
      <c r="K23" s="35" t="s">
        <v>53</v>
      </c>
      <c r="L23" s="36"/>
    </row>
    <row r="24" spans="11:13" ht="15" thickBot="1" x14ac:dyDescent="0.35">
      <c r="K24" s="31">
        <f>K22*K20/2-P13</f>
        <v>50.4</v>
      </c>
      <c r="L24" s="32"/>
    </row>
    <row r="25" spans="11:13" ht="15" thickBot="1" x14ac:dyDescent="0.35">
      <c r="K25" s="33" t="s">
        <v>56</v>
      </c>
      <c r="L25" s="34"/>
    </row>
    <row r="26" spans="11:13" ht="15" thickBot="1" x14ac:dyDescent="0.35">
      <c r="K26" s="37">
        <v>0.05</v>
      </c>
      <c r="L26" s="38"/>
    </row>
    <row r="27" spans="11:13" ht="15" thickBot="1" x14ac:dyDescent="0.35">
      <c r="K27" s="33" t="s">
        <v>54</v>
      </c>
      <c r="L27" s="34"/>
    </row>
    <row r="28" spans="11:13" ht="15" thickBot="1" x14ac:dyDescent="0.35">
      <c r="K28" s="31">
        <f>K26*K20/2-P14</f>
        <v>128.80000000000001</v>
      </c>
      <c r="L28" s="32"/>
    </row>
    <row r="29" spans="11:13" ht="15" thickBot="1" x14ac:dyDescent="0.35"/>
    <row r="30" spans="11:13" ht="21.6" thickBot="1" x14ac:dyDescent="0.45">
      <c r="K30" s="29" t="s">
        <v>62</v>
      </c>
      <c r="L30" s="30"/>
      <c r="M30" s="28" t="str">
        <f>IF((K20)&gt;17000,"D20GL",IF(AND((K20)&lt;=17000,(K20)&gt;5900),"D9GL",IF(AND((K20)&gt;4700,(K20)&lt;=5900),"D3GL","D25GL/D25RE")))</f>
        <v>D3GL</v>
      </c>
    </row>
  </sheetData>
  <mergeCells count="16">
    <mergeCell ref="K4:L4"/>
    <mergeCell ref="M4:N4"/>
    <mergeCell ref="O4:P4"/>
    <mergeCell ref="K19:L19"/>
    <mergeCell ref="K20:L20"/>
    <mergeCell ref="K13:L13"/>
    <mergeCell ref="K14:L14"/>
    <mergeCell ref="K30:L30"/>
    <mergeCell ref="K24:L24"/>
    <mergeCell ref="K27:L27"/>
    <mergeCell ref="K28:L28"/>
    <mergeCell ref="K21:L21"/>
    <mergeCell ref="K22:L22"/>
    <mergeCell ref="K25:L25"/>
    <mergeCell ref="K26:L26"/>
    <mergeCell ref="K23:L2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'Mẫu phép tính'!$N$2:$N$4</xm:f>
          </x14:formula1>
          <xm:sqref>L3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N2" sqref="N2"/>
    </sheetView>
  </sheetViews>
  <sheetFormatPr defaultRowHeight="14.4" x14ac:dyDescent="0.3"/>
  <cols>
    <col min="2" max="2" width="22.33203125" customWidth="1"/>
    <col min="5" max="5" width="12.33203125" customWidth="1"/>
    <col min="7" max="7" width="16.5546875" customWidth="1"/>
    <col min="9" max="9" width="27" customWidth="1"/>
    <col min="14" max="14" width="22.6640625" customWidth="1"/>
  </cols>
  <sheetData>
    <row r="1" spans="1:14" ht="15" thickBot="1" x14ac:dyDescent="0.35">
      <c r="A1" s="31" t="s">
        <v>0</v>
      </c>
      <c r="B1" s="47"/>
      <c r="C1" s="47"/>
      <c r="D1" s="47"/>
      <c r="E1" s="32"/>
      <c r="F1" s="4"/>
      <c r="G1" s="31" t="s">
        <v>18</v>
      </c>
      <c r="H1" s="47"/>
      <c r="I1" s="32"/>
    </row>
    <row r="2" spans="1:14" x14ac:dyDescent="0.3">
      <c r="A2" s="3">
        <v>1</v>
      </c>
      <c r="B2" s="12" t="s">
        <v>29</v>
      </c>
      <c r="C2" s="56" t="s">
        <v>2</v>
      </c>
      <c r="D2" s="56"/>
      <c r="E2" s="56"/>
      <c r="G2" s="8">
        <v>1</v>
      </c>
      <c r="H2" s="8" t="s">
        <v>19</v>
      </c>
      <c r="I2" s="8" t="s">
        <v>25</v>
      </c>
      <c r="N2" t="s">
        <v>35</v>
      </c>
    </row>
    <row r="3" spans="1:14" x14ac:dyDescent="0.3">
      <c r="A3" s="2">
        <v>2</v>
      </c>
      <c r="B3" s="13" t="s">
        <v>30</v>
      </c>
      <c r="C3" s="52" t="s">
        <v>3</v>
      </c>
      <c r="D3" s="52"/>
      <c r="E3" s="52"/>
      <c r="G3" s="7">
        <v>2</v>
      </c>
      <c r="H3" s="7" t="s">
        <v>20</v>
      </c>
      <c r="I3" s="7" t="s">
        <v>24</v>
      </c>
      <c r="N3" t="s">
        <v>36</v>
      </c>
    </row>
    <row r="4" spans="1:14" x14ac:dyDescent="0.3">
      <c r="A4" s="3">
        <v>3</v>
      </c>
      <c r="B4" s="13" t="s">
        <v>31</v>
      </c>
      <c r="C4" s="52" t="s">
        <v>7</v>
      </c>
      <c r="D4" s="52"/>
      <c r="E4" s="52"/>
      <c r="N4" t="s">
        <v>37</v>
      </c>
    </row>
    <row r="5" spans="1:14" x14ac:dyDescent="0.3">
      <c r="A5" s="3">
        <v>4</v>
      </c>
      <c r="B5" s="13" t="s">
        <v>4</v>
      </c>
      <c r="C5" s="52" t="s">
        <v>5</v>
      </c>
      <c r="D5" s="52"/>
      <c r="E5" s="52"/>
      <c r="G5" s="2" t="s">
        <v>21</v>
      </c>
      <c r="H5" s="7" t="s">
        <v>20</v>
      </c>
      <c r="I5" s="7" t="s">
        <v>23</v>
      </c>
      <c r="J5" s="7">
        <v>3</v>
      </c>
    </row>
    <row r="6" spans="1:14" x14ac:dyDescent="0.3">
      <c r="A6" s="2">
        <v>5</v>
      </c>
      <c r="B6" s="13" t="s">
        <v>1</v>
      </c>
      <c r="C6" s="52" t="s">
        <v>6</v>
      </c>
      <c r="D6" s="52"/>
      <c r="E6" s="52"/>
      <c r="G6" s="2" t="s">
        <v>9</v>
      </c>
      <c r="H6" s="7">
        <v>150000</v>
      </c>
    </row>
    <row r="7" spans="1:14" x14ac:dyDescent="0.3">
      <c r="A7" s="2">
        <v>6</v>
      </c>
      <c r="B7" s="11" t="s">
        <v>19</v>
      </c>
      <c r="C7" s="48" t="s">
        <v>25</v>
      </c>
      <c r="D7" s="48"/>
      <c r="E7" s="48"/>
      <c r="G7" s="2"/>
      <c r="H7" s="7"/>
    </row>
    <row r="8" spans="1:14" ht="28.8" x14ac:dyDescent="0.3">
      <c r="A8" s="2">
        <v>7</v>
      </c>
      <c r="B8" s="11" t="s">
        <v>20</v>
      </c>
      <c r="C8" s="48" t="s">
        <v>24</v>
      </c>
      <c r="D8" s="48"/>
      <c r="E8" s="48"/>
      <c r="G8" s="1" t="s">
        <v>22</v>
      </c>
      <c r="H8" s="7">
        <f>H6*(IF(H5=H2,(J5*0.05),0.2))</f>
        <v>30000</v>
      </c>
    </row>
    <row r="9" spans="1:14" x14ac:dyDescent="0.3">
      <c r="A9" s="50" t="s">
        <v>8</v>
      </c>
      <c r="B9" s="51"/>
      <c r="C9" s="52" t="s">
        <v>29</v>
      </c>
      <c r="D9" s="52"/>
      <c r="E9" s="52"/>
    </row>
    <row r="10" spans="1:14" x14ac:dyDescent="0.3">
      <c r="A10" s="52" t="s">
        <v>9</v>
      </c>
      <c r="B10" s="52"/>
      <c r="C10" s="53">
        <v>10000</v>
      </c>
      <c r="D10" s="54"/>
      <c r="E10" s="55"/>
    </row>
    <row r="11" spans="1:14" ht="57.6" customHeight="1" x14ac:dyDescent="0.3">
      <c r="A11" s="49" t="s">
        <v>10</v>
      </c>
      <c r="B11" s="49"/>
      <c r="C11" s="48">
        <f>C10*IF(C9=B2,5,IF(C9=B3,8,IF(C9=B4,10,IF(C9=B5,30,IF(C9=B6,15,0)))))</f>
        <v>50000</v>
      </c>
      <c r="D11" s="48"/>
      <c r="E11" s="48"/>
    </row>
    <row r="13" spans="1:14" x14ac:dyDescent="0.3">
      <c r="A13" t="s">
        <v>11</v>
      </c>
      <c r="C13" t="s">
        <v>17</v>
      </c>
      <c r="G13" t="s">
        <v>11</v>
      </c>
      <c r="I13" t="s">
        <v>17</v>
      </c>
    </row>
    <row r="14" spans="1:14" x14ac:dyDescent="0.3">
      <c r="A14" t="s">
        <v>12</v>
      </c>
      <c r="C14">
        <f>10000*30*C16/1000/C15</f>
        <v>120</v>
      </c>
      <c r="G14" t="s">
        <v>12</v>
      </c>
      <c r="I14">
        <f>10000*30*I16/1000/I15</f>
        <v>120</v>
      </c>
    </row>
    <row r="15" spans="1:14" x14ac:dyDescent="0.3">
      <c r="A15" t="s">
        <v>13</v>
      </c>
      <c r="C15" s="5">
        <v>1</v>
      </c>
      <c r="G15" t="s">
        <v>13</v>
      </c>
      <c r="I15" s="5">
        <v>1</v>
      </c>
    </row>
    <row r="16" spans="1:14" x14ac:dyDescent="0.3">
      <c r="A16" t="s">
        <v>14</v>
      </c>
      <c r="C16">
        <v>0.4</v>
      </c>
      <c r="G16" t="s">
        <v>14</v>
      </c>
      <c r="I16">
        <v>0.4</v>
      </c>
    </row>
    <row r="17" spans="1:9" x14ac:dyDescent="0.3">
      <c r="A17" t="s">
        <v>16</v>
      </c>
      <c r="C17" s="6">
        <v>0.04</v>
      </c>
      <c r="G17" t="s">
        <v>16</v>
      </c>
      <c r="I17" s="6">
        <v>0.04</v>
      </c>
    </row>
    <row r="18" spans="1:9" x14ac:dyDescent="0.3">
      <c r="A18" t="s">
        <v>15</v>
      </c>
      <c r="C18">
        <f>C17*C11-C14</f>
        <v>1880</v>
      </c>
      <c r="G18" t="s">
        <v>15</v>
      </c>
      <c r="I18">
        <f>H8*I17-I14</f>
        <v>1080</v>
      </c>
    </row>
  </sheetData>
  <mergeCells count="15">
    <mergeCell ref="A1:E1"/>
    <mergeCell ref="G1:I1"/>
    <mergeCell ref="C7:E7"/>
    <mergeCell ref="C8:E8"/>
    <mergeCell ref="A11:B11"/>
    <mergeCell ref="A9:B9"/>
    <mergeCell ref="A10:B10"/>
    <mergeCell ref="C10:E10"/>
    <mergeCell ref="C11:E11"/>
    <mergeCell ref="C9:E9"/>
    <mergeCell ref="C2:E2"/>
    <mergeCell ref="C3:E3"/>
    <mergeCell ref="C4:E4"/>
    <mergeCell ref="C5:E5"/>
    <mergeCell ref="C6:E6"/>
  </mergeCells>
  <dataValidations count="2">
    <dataValidation type="list" allowBlank="1" showInputMessage="1" showErrorMessage="1" sqref="C9:E9">
      <formula1>$B$2:$B$6</formula1>
    </dataValidation>
    <dataValidation type="list" allowBlank="1" showInputMessage="1" showErrorMessage="1" sqref="H5">
      <formula1>$H$2:$H$3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Chăn nuôi</vt:lpstr>
      <vt:lpstr>Nông nghiệp</vt:lpstr>
      <vt:lpstr>Mẫu phép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TIEN</dc:creator>
  <cp:lastModifiedBy>TIEN</cp:lastModifiedBy>
  <dcterms:created xsi:type="dcterms:W3CDTF">2020-12-16T07:18:20Z</dcterms:created>
  <dcterms:modified xsi:type="dcterms:W3CDTF">2020-12-19T01:46:50Z</dcterms:modified>
</cp:coreProperties>
</file>